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vasquez\Desktop\I TRIMESTRE 2026\"/>
    </mc:Choice>
  </mc:AlternateContent>
  <bookViews>
    <workbookView xWindow="0" yWindow="0" windowWidth="28800" windowHeight="11835"/>
  </bookViews>
  <sheets>
    <sheet name="Cuadro 1  " sheetId="7" r:id="rId1"/>
  </sheets>
  <definedNames>
    <definedName name="_xlnm.Print_Area" localSheetId="0">'Cuadro 1  '!$A$1:$J$81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" i="7" l="1"/>
  <c r="B71" i="7"/>
  <c r="J71" i="7" s="1"/>
  <c r="F70" i="7"/>
  <c r="J70" i="7" s="1"/>
  <c r="B70" i="7"/>
  <c r="F69" i="7"/>
  <c r="J69" i="7" s="1"/>
  <c r="B69" i="7"/>
  <c r="F68" i="7"/>
  <c r="F67" i="7"/>
  <c r="J67" i="7" s="1"/>
  <c r="B67" i="7"/>
  <c r="F66" i="7"/>
  <c r="J66" i="7" s="1"/>
  <c r="B66" i="7"/>
  <c r="F65" i="7"/>
  <c r="J65" i="7" s="1"/>
  <c r="B65" i="7"/>
  <c r="J64" i="7"/>
  <c r="F64" i="7"/>
  <c r="B64" i="7"/>
  <c r="F63" i="7"/>
  <c r="B63" i="7"/>
  <c r="J63" i="7" s="1"/>
  <c r="F62" i="7"/>
  <c r="J62" i="7" s="1"/>
  <c r="B62" i="7"/>
  <c r="F61" i="7"/>
  <c r="J61" i="7" s="1"/>
  <c r="B61" i="7"/>
  <c r="I60" i="7"/>
  <c r="H60" i="7"/>
  <c r="G60" i="7"/>
  <c r="E60" i="7"/>
  <c r="D60" i="7"/>
  <c r="C60" i="7"/>
  <c r="B60" i="7"/>
  <c r="F59" i="7"/>
  <c r="B59" i="7"/>
  <c r="J59" i="7" s="1"/>
  <c r="F58" i="7"/>
  <c r="J58" i="7" s="1"/>
  <c r="B58" i="7"/>
  <c r="F57" i="7"/>
  <c r="J57" i="7" s="1"/>
  <c r="B57" i="7"/>
  <c r="F56" i="7"/>
  <c r="B56" i="7"/>
  <c r="F55" i="7"/>
  <c r="J55" i="7" s="1"/>
  <c r="B55" i="7"/>
  <c r="F54" i="7"/>
  <c r="J54" i="7" s="1"/>
  <c r="B54" i="7"/>
  <c r="F53" i="7"/>
  <c r="F51" i="7" s="1"/>
  <c r="B53" i="7"/>
  <c r="B51" i="7" s="1"/>
  <c r="B50" i="7" s="1"/>
  <c r="F52" i="7"/>
  <c r="B52" i="7"/>
  <c r="J52" i="7" s="1"/>
  <c r="I51" i="7"/>
  <c r="H51" i="7"/>
  <c r="G51" i="7"/>
  <c r="E51" i="7"/>
  <c r="D51" i="7"/>
  <c r="C51" i="7"/>
  <c r="I50" i="7"/>
  <c r="H50" i="7"/>
  <c r="G50" i="7"/>
  <c r="E50" i="7"/>
  <c r="D50" i="7"/>
  <c r="C50" i="7"/>
  <c r="F49" i="7"/>
  <c r="J49" i="7" s="1"/>
  <c r="B49" i="7"/>
  <c r="F48" i="7"/>
  <c r="J48" i="7" s="1"/>
  <c r="B48" i="7"/>
  <c r="F47" i="7"/>
  <c r="J47" i="7" s="1"/>
  <c r="B47" i="7"/>
  <c r="F46" i="7"/>
  <c r="J46" i="7" s="1"/>
  <c r="B46" i="7"/>
  <c r="F45" i="7"/>
  <c r="J45" i="7" s="1"/>
  <c r="B45" i="7"/>
  <c r="B44" i="7"/>
  <c r="B40" i="7" s="1"/>
  <c r="F43" i="7"/>
  <c r="J43" i="7" s="1"/>
  <c r="B43" i="7"/>
  <c r="F42" i="7"/>
  <c r="J42" i="7" s="1"/>
  <c r="B42" i="7"/>
  <c r="F41" i="7"/>
  <c r="J41" i="7" s="1"/>
  <c r="B41" i="7"/>
  <c r="I40" i="7"/>
  <c r="H40" i="7"/>
  <c r="G40" i="7"/>
  <c r="E40" i="7"/>
  <c r="E25" i="7" s="1"/>
  <c r="D40" i="7"/>
  <c r="D25" i="7" s="1"/>
  <c r="C40" i="7"/>
  <c r="C25" i="7" s="1"/>
  <c r="F39" i="7"/>
  <c r="J39" i="7" s="1"/>
  <c r="B39" i="7"/>
  <c r="J38" i="7"/>
  <c r="F38" i="7"/>
  <c r="B38" i="7"/>
  <c r="F37" i="7"/>
  <c r="B37" i="7"/>
  <c r="J37" i="7" s="1"/>
  <c r="F36" i="7"/>
  <c r="J36" i="7" s="1"/>
  <c r="B36" i="7"/>
  <c r="F35" i="7"/>
  <c r="J35" i="7" s="1"/>
  <c r="B35" i="7"/>
  <c r="F34" i="7"/>
  <c r="J34" i="7" s="1"/>
  <c r="B34" i="7"/>
  <c r="F33" i="7"/>
  <c r="J33" i="7" s="1"/>
  <c r="B33" i="7"/>
  <c r="F32" i="7"/>
  <c r="J32" i="7" s="1"/>
  <c r="B32" i="7"/>
  <c r="F31" i="7"/>
  <c r="B31" i="7"/>
  <c r="J31" i="7" s="1"/>
  <c r="F30" i="7"/>
  <c r="J30" i="7" s="1"/>
  <c r="B30" i="7"/>
  <c r="F29" i="7"/>
  <c r="J29" i="7" s="1"/>
  <c r="B29" i="7"/>
  <c r="F28" i="7"/>
  <c r="J28" i="7" s="1"/>
  <c r="B28" i="7"/>
  <c r="F27" i="7"/>
  <c r="J27" i="7" s="1"/>
  <c r="B27" i="7"/>
  <c r="B26" i="7" s="1"/>
  <c r="I26" i="7"/>
  <c r="I25" i="7" s="1"/>
  <c r="H26" i="7"/>
  <c r="H25" i="7" s="1"/>
  <c r="G26" i="7"/>
  <c r="G25" i="7" s="1"/>
  <c r="F26" i="7"/>
  <c r="J26" i="7" s="1"/>
  <c r="E26" i="7"/>
  <c r="D26" i="7"/>
  <c r="C26" i="7"/>
  <c r="F24" i="7"/>
  <c r="B24" i="7"/>
  <c r="F23" i="7"/>
  <c r="J23" i="7" s="1"/>
  <c r="B23" i="7"/>
  <c r="F22" i="7"/>
  <c r="B22" i="7"/>
  <c r="J21" i="7"/>
  <c r="F21" i="7"/>
  <c r="B21" i="7"/>
  <c r="F20" i="7"/>
  <c r="J20" i="7" s="1"/>
  <c r="B20" i="7"/>
  <c r="F19" i="7"/>
  <c r="B19" i="7"/>
  <c r="F18" i="7"/>
  <c r="J18" i="7" s="1"/>
  <c r="B18" i="7"/>
  <c r="F17" i="7"/>
  <c r="B17" i="7"/>
  <c r="F16" i="7"/>
  <c r="J16" i="7" s="1"/>
  <c r="B16" i="7"/>
  <c r="F15" i="7"/>
  <c r="J15" i="7" s="1"/>
  <c r="B15" i="7"/>
  <c r="B13" i="7" s="1"/>
  <c r="B12" i="7" s="1"/>
  <c r="J14" i="7"/>
  <c r="F14" i="7"/>
  <c r="B14" i="7"/>
  <c r="I13" i="7"/>
  <c r="H13" i="7"/>
  <c r="G13" i="7"/>
  <c r="E13" i="7"/>
  <c r="D13" i="7"/>
  <c r="C13" i="7"/>
  <c r="I12" i="7"/>
  <c r="H12" i="7"/>
  <c r="G12" i="7"/>
  <c r="E12" i="7"/>
  <c r="D12" i="7"/>
  <c r="C12" i="7"/>
  <c r="C11" i="7" l="1"/>
  <c r="D11" i="7"/>
  <c r="E11" i="7"/>
  <c r="G11" i="7"/>
  <c r="I11" i="7"/>
  <c r="J51" i="7"/>
  <c r="B25" i="7"/>
  <c r="B11" i="7" s="1"/>
  <c r="H11" i="7"/>
  <c r="F13" i="7"/>
  <c r="F60" i="7"/>
  <c r="J60" i="7" s="1"/>
  <c r="J53" i="7"/>
  <c r="F40" i="7"/>
  <c r="J40" i="7" s="1"/>
  <c r="J44" i="7"/>
  <c r="F25" i="7" l="1"/>
  <c r="J25" i="7" s="1"/>
  <c r="J13" i="7"/>
  <c r="F12" i="7"/>
  <c r="F50" i="7"/>
  <c r="J50" i="7" s="1"/>
  <c r="J12" i="7" l="1"/>
  <c r="F11" i="7"/>
  <c r="J11" i="7" s="1"/>
</calcChain>
</file>

<file path=xl/sharedStrings.xml><?xml version="1.0" encoding="utf-8"?>
<sst xmlns="http://schemas.openxmlformats.org/spreadsheetml/2006/main" count="96" uniqueCount="45">
  <si>
    <t>República de Panamá</t>
  </si>
  <si>
    <t>CONTRALORÍA GENERAL DE LA REPÚBLICA</t>
  </si>
  <si>
    <t>Instituto Nacional de Estadística y Censo</t>
  </si>
  <si>
    <r>
      <t>Total de área construida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</si>
  <si>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rPr>
        <b/>
        <sz val="10"/>
        <color theme="0"/>
        <rFont val="Arial"/>
        <family val="2"/>
      </rPr>
      <t>Variación porcentual</t>
    </r>
    <r>
      <rPr>
        <b/>
        <sz val="10"/>
        <rFont val="Arial"/>
        <family val="2"/>
      </rPr>
      <t xml:space="preserve"> </t>
    </r>
  </si>
  <si>
    <t>Nuevas</t>
  </si>
  <si>
    <t>En seguimiento (1)</t>
  </si>
  <si>
    <t>Culminadas</t>
  </si>
  <si>
    <t>Colón</t>
  </si>
  <si>
    <t>Vivienda individual</t>
  </si>
  <si>
    <t>Dúplex</t>
  </si>
  <si>
    <t>Oficinas</t>
  </si>
  <si>
    <t>Depósitos</t>
  </si>
  <si>
    <t>Industrias</t>
  </si>
  <si>
    <t>Centros educativos</t>
  </si>
  <si>
    <t>Hoteles</t>
  </si>
  <si>
    <t>Hospitales y clínicas</t>
  </si>
  <si>
    <t>Centros religiosos</t>
  </si>
  <si>
    <t>Administración pública</t>
  </si>
  <si>
    <t>Panamá</t>
  </si>
  <si>
    <t>San Miguelito</t>
  </si>
  <si>
    <t>Panamá Oeste</t>
  </si>
  <si>
    <t>Arraiján</t>
  </si>
  <si>
    <t>La Chorrera</t>
  </si>
  <si>
    <t>..</t>
  </si>
  <si>
    <t>(1) Son obras que continúan el proceso constructivo.</t>
  </si>
  <si>
    <t>(2) Incluye cuartos de alquiler y viviendas adosadas.</t>
  </si>
  <si>
    <t>(P) Cifras preliminares.</t>
  </si>
  <si>
    <t>Fuente: Constructoras, inmobiliarias y personas particulares.</t>
  </si>
  <si>
    <t>Edificio de apartamento (2)</t>
  </si>
  <si>
    <t>Otros (3)</t>
  </si>
  <si>
    <t xml:space="preserve">     para el esparcimiento. </t>
  </si>
  <si>
    <t xml:space="preserve"> ..  Dato no aplicable al grupo o categoría.</t>
  </si>
  <si>
    <t xml:space="preserve"> -   Cantidad nula o cero.</t>
  </si>
  <si>
    <t>(3) Incluye edificaciones destinadas a albergues, estacionamientos, galeras para criaderos y ceba de animales, clubes, salas de reuniones, cines, teatros, estadios deportivos  y  otros</t>
  </si>
  <si>
    <r>
      <t>Metros construidos 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</si>
  <si>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t>TOTAL</t>
  </si>
  <si>
    <t xml:space="preserve">Provincia, distrito y tipo 
de edificación </t>
  </si>
  <si>
    <t xml:space="preserve">Cuadro 1.  METROS CUADRADOS CONSTRUIDOS EN ALGUNOS DISTRITOS DE LAS PROVINCIAS DE COLÓN, PANAMÁ Y PANAMÁ OESTE, </t>
  </si>
  <si>
    <t>Comercios</t>
  </si>
  <si>
    <t>NOTA: En los distritos de Panamá y San Miguelito, el censo se realiza por un barrido exhaustivo, mientras que en los distritos de Colón, Arraiján y La Chorrera por costo de obra desde</t>
  </si>
  <si>
    <t xml:space="preserve">            B/. 50,000.00.</t>
  </si>
  <si>
    <t xml:space="preserve">Primer trimestre 2025 </t>
  </si>
  <si>
    <t>Primer trimestre 2026 (P)</t>
  </si>
  <si>
    <t xml:space="preserve">  POR ÁREA, SEGÚN TIPO DE EDIFICACIÓN, CENSO DE CONSTRUCCIÓN DE EDIFICACIONES: I TRIMESTRE DE 2025-26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</si>
</sst>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 ;_ * \-#,##0.00_ ;_ * &quot;-&quot;??_ ;_ @_ "/>
    <numFmt numFmtId="165" formatCode="_(* #,##0_);_(* \(#,##0\);_(* &quot;-&quot;_);_(@_)"/>
    <numFmt numFmtId="166" formatCode="_ * #,##0.0_ ;_ * \-#,##0.0_ ;_ * &quot;-&quot;??_ ;_ @_ "/>
    <numFmt numFmtId="167" formatCode="#,##0.0_ ;\-#,##0.0\ "/>
    <numFmt numFmtId="168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3" fillId="0" borderId="0"/>
    <xf numFmtId="168" fontId="8" fillId="0" borderId="0" applyFont="0" applyFill="0" applyBorder="0" applyAlignment="0" applyProtection="0"/>
  </cellStyleXfs>
  <cellXfs count="57">
    <xf numFmtId="0" fontId="0" fillId="0" borderId="0" xfId="0"/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left"/>
    </xf>
    <xf numFmtId="164" fontId="1" fillId="2" borderId="0" xfId="0" applyNumberFormat="1" applyFont="1" applyFill="1" applyAlignment="1">
      <alignment horizontal="left" indent="2"/>
    </xf>
    <xf numFmtId="164" fontId="1" fillId="2" borderId="0" xfId="0" applyNumberFormat="1" applyFont="1" applyFill="1" applyAlignment="1">
      <alignment horizontal="left" indent="4"/>
    </xf>
    <xf numFmtId="0" fontId="0" fillId="0" borderId="0" xfId="0" applyBorder="1"/>
    <xf numFmtId="164" fontId="1" fillId="2" borderId="11" xfId="0" applyNumberFormat="1" applyFont="1" applyFill="1" applyBorder="1" applyAlignment="1">
      <alignment horizontal="left" indent="4"/>
    </xf>
    <xf numFmtId="165" fontId="0" fillId="0" borderId="0" xfId="0" applyNumberFormat="1" applyBorder="1"/>
    <xf numFmtId="165" fontId="3" fillId="2" borderId="8" xfId="1" applyNumberFormat="1" applyFont="1" applyFill="1" applyBorder="1"/>
    <xf numFmtId="165" fontId="2" fillId="0" borderId="8" xfId="0" applyNumberFormat="1" applyFont="1" applyBorder="1"/>
    <xf numFmtId="165" fontId="1" fillId="0" borderId="8" xfId="0" applyNumberFormat="1" applyFont="1" applyBorder="1"/>
    <xf numFmtId="165" fontId="1" fillId="0" borderId="9" xfId="0" applyNumberFormat="1" applyFont="1" applyBorder="1"/>
    <xf numFmtId="165" fontId="1" fillId="0" borderId="12" xfId="0" applyNumberFormat="1" applyFont="1" applyBorder="1"/>
    <xf numFmtId="165" fontId="6" fillId="0" borderId="7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left" indent="4"/>
    </xf>
    <xf numFmtId="0" fontId="1" fillId="0" borderId="0" xfId="0" applyFont="1" applyFill="1"/>
    <xf numFmtId="0" fontId="3" fillId="2" borderId="0" xfId="1" applyFill="1" applyAlignment="1"/>
    <xf numFmtId="0" fontId="6" fillId="0" borderId="0" xfId="0" applyFont="1" applyFill="1" applyBorder="1" applyAlignment="1">
      <alignment horizontal="center" vertical="center" wrapText="1"/>
    </xf>
    <xf numFmtId="167" fontId="0" fillId="0" borderId="0" xfId="0" applyNumberFormat="1" applyBorder="1"/>
    <xf numFmtId="0" fontId="7" fillId="0" borderId="0" xfId="0" applyFont="1"/>
    <xf numFmtId="165" fontId="1" fillId="0" borderId="8" xfId="0" applyNumberFormat="1" applyFont="1" applyFill="1" applyBorder="1"/>
    <xf numFmtId="165" fontId="2" fillId="0" borderId="12" xfId="0" applyNumberFormat="1" applyFont="1" applyBorder="1"/>
    <xf numFmtId="0" fontId="0" fillId="0" borderId="0" xfId="0" applyFill="1" applyBorder="1"/>
    <xf numFmtId="0" fontId="0" fillId="0" borderId="0" xfId="0" applyFill="1"/>
    <xf numFmtId="165" fontId="3" fillId="0" borderId="8" xfId="0" applyNumberFormat="1" applyFont="1" applyBorder="1"/>
    <xf numFmtId="164" fontId="1" fillId="0" borderId="0" xfId="0" applyNumberFormat="1" applyFont="1" applyFill="1" applyAlignment="1">
      <alignment horizontal="left" indent="4"/>
    </xf>
    <xf numFmtId="165" fontId="2" fillId="0" borderId="8" xfId="0" applyNumberFormat="1" applyFont="1" applyFill="1" applyBorder="1"/>
    <xf numFmtId="166" fontId="1" fillId="0" borderId="13" xfId="0" applyNumberFormat="1" applyFont="1" applyBorder="1" applyAlignment="1">
      <alignment horizontal="right"/>
    </xf>
    <xf numFmtId="166" fontId="3" fillId="0" borderId="10" xfId="0" applyNumberFormat="1" applyFont="1" applyBorder="1" applyAlignment="1">
      <alignment horizontal="right"/>
    </xf>
    <xf numFmtId="166" fontId="3" fillId="0" borderId="10" xfId="0" applyNumberFormat="1" applyFont="1" applyFill="1" applyBorder="1" applyAlignment="1">
      <alignment horizontal="right"/>
    </xf>
    <xf numFmtId="167" fontId="0" fillId="0" borderId="0" xfId="0" applyNumberFormat="1" applyFill="1" applyBorder="1"/>
    <xf numFmtId="49" fontId="3" fillId="2" borderId="0" xfId="1" applyNumberFormat="1" applyFont="1" applyFill="1"/>
    <xf numFmtId="165" fontId="3" fillId="2" borderId="0" xfId="1" applyNumberFormat="1" applyFill="1"/>
    <xf numFmtId="166" fontId="3" fillId="0" borderId="10" xfId="0" applyNumberFormat="1" applyFont="1" applyFill="1" applyBorder="1" applyAlignment="1">
      <alignment horizontal="right" vertical="center"/>
    </xf>
    <xf numFmtId="165" fontId="6" fillId="0" borderId="8" xfId="1" applyNumberFormat="1" applyFont="1" applyFill="1" applyBorder="1" applyAlignment="1">
      <alignment horizontal="center" vertical="center"/>
    </xf>
    <xf numFmtId="165" fontId="6" fillId="0" borderId="7" xfId="1" applyNumberFormat="1" applyFont="1" applyFill="1" applyBorder="1" applyAlignment="1">
      <alignment horizontal="center" vertical="center"/>
    </xf>
    <xf numFmtId="165" fontId="2" fillId="2" borderId="8" xfId="0" applyNumberFormat="1" applyFont="1" applyFill="1" applyBorder="1"/>
    <xf numFmtId="166" fontId="3" fillId="2" borderId="10" xfId="0" applyNumberFormat="1" applyFont="1" applyFill="1" applyBorder="1" applyAlignment="1">
      <alignment horizontal="right"/>
    </xf>
    <xf numFmtId="165" fontId="1" fillId="0" borderId="0" xfId="0" applyNumberFormat="1" applyFont="1" applyBorder="1"/>
    <xf numFmtId="165" fontId="6" fillId="0" borderId="8" xfId="0" applyNumberFormat="1" applyFont="1" applyBorder="1"/>
    <xf numFmtId="165" fontId="3" fillId="0" borderId="12" xfId="0" applyNumberFormat="1" applyFont="1" applyBorder="1"/>
    <xf numFmtId="165" fontId="6" fillId="2" borderId="8" xfId="0" applyNumberFormat="1" applyFont="1" applyFill="1" applyBorder="1"/>
    <xf numFmtId="165" fontId="3" fillId="0" borderId="8" xfId="0" applyNumberFormat="1" applyFont="1" applyFill="1" applyBorder="1"/>
    <xf numFmtId="0" fontId="1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1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showGridLines="0" tabSelected="1" zoomScaleNormal="100" workbookViewId="0">
      <selection activeCell="N33" sqref="N33"/>
    </sheetView>
  </sheetViews>
  <sheetFormatPr baseColWidth="10" defaultRowHeight="15" x14ac:dyDescent="0.25"/>
  <cols>
    <col min="1" max="1" width="32.5703125" customWidth="1"/>
    <col min="2" max="2" width="12.28515625" customWidth="1"/>
    <col min="3" max="3" width="11.7109375" customWidth="1"/>
    <col min="4" max="4" width="15.5703125" customWidth="1"/>
    <col min="5" max="5" width="13.28515625" customWidth="1"/>
    <col min="6" max="6" width="11.28515625" customWidth="1"/>
    <col min="7" max="7" width="12.140625" customWidth="1"/>
    <col min="8" max="8" width="15.28515625" customWidth="1"/>
    <col min="9" max="9" width="13.85546875" customWidth="1"/>
    <col min="10" max="10" width="12.42578125" customWidth="1"/>
    <col min="11" max="11" width="11.85546875" customWidth="1"/>
  </cols>
  <sheetData>
    <row r="1" spans="1:12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6"/>
      <c r="L1" s="6"/>
    </row>
    <row r="2" spans="1:12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6"/>
      <c r="L2" s="6"/>
    </row>
    <row r="3" spans="1:12" ht="15" customHeight="1" x14ac:dyDescent="0.2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6"/>
    </row>
    <row r="4" spans="1:12" ht="6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6"/>
    </row>
    <row r="5" spans="1:12" x14ac:dyDescent="0.25">
      <c r="A5" s="55" t="s">
        <v>38</v>
      </c>
      <c r="B5" s="55"/>
      <c r="C5" s="55"/>
      <c r="D5" s="55"/>
      <c r="E5" s="55"/>
      <c r="F5" s="55"/>
      <c r="G5" s="55"/>
      <c r="H5" s="55"/>
      <c r="I5" s="55"/>
      <c r="J5" s="55"/>
      <c r="K5" s="6"/>
    </row>
    <row r="6" spans="1:12" ht="14.25" customHeight="1" x14ac:dyDescent="0.25">
      <c r="A6" s="56" t="s">
        <v>44</v>
      </c>
      <c r="B6" s="56"/>
      <c r="C6" s="56"/>
      <c r="D6" s="56"/>
      <c r="E6" s="56"/>
      <c r="F6" s="56"/>
      <c r="G6" s="56"/>
      <c r="H6" s="56"/>
      <c r="I6" s="56"/>
      <c r="J6" s="56"/>
      <c r="K6" s="6"/>
    </row>
    <row r="7" spans="1:12" ht="3.75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6"/>
    </row>
    <row r="8" spans="1:12" ht="21.75" customHeight="1" x14ac:dyDescent="0.25">
      <c r="A8" s="50" t="s">
        <v>37</v>
      </c>
      <c r="B8" s="51" t="s">
        <v>3</v>
      </c>
      <c r="C8" s="52" t="s">
        <v>35</v>
      </c>
      <c r="D8" s="52"/>
      <c r="E8" s="53"/>
      <c r="F8" s="51" t="s">
        <v>3</v>
      </c>
      <c r="G8" s="52" t="s">
        <v>35</v>
      </c>
      <c r="H8" s="52"/>
      <c r="I8" s="52"/>
      <c r="J8" s="47" t="s">
        <v>4</v>
      </c>
      <c r="K8" s="6"/>
    </row>
    <row r="9" spans="1:12" ht="30.2" customHeight="1" x14ac:dyDescent="0.25">
      <c r="A9" s="50"/>
      <c r="B9" s="51"/>
      <c r="C9" s="46" t="s">
        <v>5</v>
      </c>
      <c r="D9" s="1" t="s">
        <v>6</v>
      </c>
      <c r="E9" s="2" t="s">
        <v>7</v>
      </c>
      <c r="F9" s="51"/>
      <c r="G9" s="46" t="s">
        <v>5</v>
      </c>
      <c r="H9" s="1" t="s">
        <v>6</v>
      </c>
      <c r="I9" s="2" t="s">
        <v>7</v>
      </c>
      <c r="J9" s="47"/>
      <c r="K9" s="6"/>
    </row>
    <row r="10" spans="1:12" ht="17.45" customHeight="1" x14ac:dyDescent="0.25">
      <c r="A10" s="50"/>
      <c r="B10" s="51"/>
      <c r="C10" s="49" t="s">
        <v>42</v>
      </c>
      <c r="D10" s="49"/>
      <c r="E10" s="49"/>
      <c r="F10" s="51"/>
      <c r="G10" s="49" t="s">
        <v>43</v>
      </c>
      <c r="H10" s="49"/>
      <c r="I10" s="49"/>
      <c r="J10" s="48"/>
      <c r="K10" s="6"/>
    </row>
    <row r="11" spans="1:12" ht="18" customHeight="1" x14ac:dyDescent="0.25">
      <c r="A11" s="18" t="s">
        <v>36</v>
      </c>
      <c r="B11" s="36">
        <f t="shared" ref="B11:I11" si="0">B12+B25+B50</f>
        <v>470325</v>
      </c>
      <c r="C11" s="14">
        <f t="shared" si="0"/>
        <v>155367</v>
      </c>
      <c r="D11" s="36">
        <f t="shared" si="0"/>
        <v>272612</v>
      </c>
      <c r="E11" s="36">
        <f t="shared" si="0"/>
        <v>42346</v>
      </c>
      <c r="F11" s="36">
        <f t="shared" si="0"/>
        <v>480169</v>
      </c>
      <c r="G11" s="36">
        <f t="shared" si="0"/>
        <v>176463</v>
      </c>
      <c r="H11" s="36">
        <f t="shared" si="0"/>
        <v>257911</v>
      </c>
      <c r="I11" s="36">
        <f t="shared" si="0"/>
        <v>45795</v>
      </c>
      <c r="J11" s="34">
        <f>((F11/B11)-1)*100</f>
        <v>2.0930207835007764</v>
      </c>
      <c r="K11" s="19"/>
    </row>
    <row r="12" spans="1:12" ht="15" customHeight="1" x14ac:dyDescent="0.25">
      <c r="A12" s="3" t="s">
        <v>8</v>
      </c>
      <c r="B12" s="35">
        <f>B13</f>
        <v>18384</v>
      </c>
      <c r="C12" s="10">
        <f t="shared" ref="C12:I12" si="1">C13</f>
        <v>4745</v>
      </c>
      <c r="D12" s="35">
        <f t="shared" si="1"/>
        <v>9585</v>
      </c>
      <c r="E12" s="35">
        <f t="shared" si="1"/>
        <v>4054</v>
      </c>
      <c r="F12" s="10">
        <f t="shared" si="1"/>
        <v>17334</v>
      </c>
      <c r="G12" s="10">
        <f t="shared" si="1"/>
        <v>3699</v>
      </c>
      <c r="H12" s="10">
        <f t="shared" si="1"/>
        <v>7606</v>
      </c>
      <c r="I12" s="10">
        <f t="shared" si="1"/>
        <v>6029</v>
      </c>
      <c r="J12" s="34">
        <f>((F12/B12)-1)*100</f>
        <v>-5.7114882506527405</v>
      </c>
      <c r="K12" s="19"/>
    </row>
    <row r="13" spans="1:12" ht="15" customHeight="1" x14ac:dyDescent="0.25">
      <c r="A13" s="4" t="s">
        <v>8</v>
      </c>
      <c r="B13" s="10">
        <f t="shared" ref="B13:I13" si="2">SUM(B14:B24)</f>
        <v>18384</v>
      </c>
      <c r="C13" s="10">
        <f t="shared" si="2"/>
        <v>4745</v>
      </c>
      <c r="D13" s="10">
        <f t="shared" si="2"/>
        <v>9585</v>
      </c>
      <c r="E13" s="10">
        <f t="shared" si="2"/>
        <v>4054</v>
      </c>
      <c r="F13" s="27">
        <f t="shared" si="2"/>
        <v>17334</v>
      </c>
      <c r="G13" s="10">
        <f t="shared" si="2"/>
        <v>3699</v>
      </c>
      <c r="H13" s="10">
        <f t="shared" si="2"/>
        <v>7606</v>
      </c>
      <c r="I13" s="10">
        <f t="shared" si="2"/>
        <v>6029</v>
      </c>
      <c r="J13" s="29">
        <f>((F13/B13)-1)*100</f>
        <v>-5.7114882506527405</v>
      </c>
      <c r="K13" s="31"/>
    </row>
    <row r="14" spans="1:12" ht="14.1" customHeight="1" x14ac:dyDescent="0.25">
      <c r="A14" s="5" t="s">
        <v>9</v>
      </c>
      <c r="B14" s="10">
        <f>+C14+D14+E14</f>
        <v>2134</v>
      </c>
      <c r="C14" s="11">
        <v>1035</v>
      </c>
      <c r="D14" s="12">
        <v>1044</v>
      </c>
      <c r="E14" s="25">
        <v>55</v>
      </c>
      <c r="F14" s="27">
        <f>+G14+H14+I14</f>
        <v>7492</v>
      </c>
      <c r="G14" s="25">
        <v>2929</v>
      </c>
      <c r="H14" s="9">
        <v>4430</v>
      </c>
      <c r="I14" s="9">
        <v>133</v>
      </c>
      <c r="J14" s="29">
        <f>((F14/B14)-1)*100</f>
        <v>251.07778819119028</v>
      </c>
      <c r="K14" s="31"/>
    </row>
    <row r="15" spans="1:12" ht="14.1" customHeight="1" x14ac:dyDescent="0.25">
      <c r="A15" s="5" t="s">
        <v>29</v>
      </c>
      <c r="B15" s="10">
        <f>+C15+D15+E15</f>
        <v>7102</v>
      </c>
      <c r="C15" s="11">
        <v>2209</v>
      </c>
      <c r="D15" s="12">
        <v>4803</v>
      </c>
      <c r="E15" s="25">
        <v>90</v>
      </c>
      <c r="F15" s="10">
        <f>+G15+H15+I15</f>
        <v>2749</v>
      </c>
      <c r="G15" s="25">
        <v>0</v>
      </c>
      <c r="H15" s="9">
        <v>860</v>
      </c>
      <c r="I15" s="9">
        <v>1889</v>
      </c>
      <c r="J15" s="29">
        <f t="shared" ref="J15" si="3">((F15/B15)-1)*100</f>
        <v>-61.292593635595608</v>
      </c>
      <c r="K15" s="31"/>
    </row>
    <row r="16" spans="1:12" ht="14.1" customHeight="1" x14ac:dyDescent="0.25">
      <c r="A16" s="5" t="s">
        <v>39</v>
      </c>
      <c r="B16" s="10">
        <f>+C16+D16+E16</f>
        <v>1967</v>
      </c>
      <c r="C16" s="11">
        <v>1081</v>
      </c>
      <c r="D16" s="12">
        <v>684</v>
      </c>
      <c r="E16" s="25">
        <v>202</v>
      </c>
      <c r="F16" s="10">
        <f>+G16+H16+I16</f>
        <v>1914</v>
      </c>
      <c r="G16" s="25">
        <v>268</v>
      </c>
      <c r="H16" s="9">
        <v>457</v>
      </c>
      <c r="I16" s="9">
        <v>1189</v>
      </c>
      <c r="J16" s="29">
        <f>((F16/B16)-1)*100</f>
        <v>-2.6944585663446818</v>
      </c>
      <c r="K16" s="31"/>
    </row>
    <row r="17" spans="1:11" ht="14.1" customHeight="1" x14ac:dyDescent="0.25">
      <c r="A17" s="5" t="s">
        <v>11</v>
      </c>
      <c r="B17" s="10">
        <f>+C17+D17+E17</f>
        <v>0</v>
      </c>
      <c r="C17" s="11">
        <v>0</v>
      </c>
      <c r="D17" s="12">
        <v>0</v>
      </c>
      <c r="E17" s="25">
        <v>0</v>
      </c>
      <c r="F17" s="10">
        <f>+G17+H17+I17</f>
        <v>23</v>
      </c>
      <c r="G17" s="25">
        <v>0</v>
      </c>
      <c r="H17" s="9">
        <v>23</v>
      </c>
      <c r="I17" s="9">
        <v>0</v>
      </c>
      <c r="J17" s="30" t="s">
        <v>24</v>
      </c>
      <c r="K17" s="31"/>
    </row>
    <row r="18" spans="1:11" ht="14.1" customHeight="1" x14ac:dyDescent="0.25">
      <c r="A18" s="5" t="s">
        <v>12</v>
      </c>
      <c r="B18" s="10">
        <f t="shared" ref="B18:B24" si="4">+C18+D18+E18</f>
        <v>5725</v>
      </c>
      <c r="C18" s="11">
        <v>0</v>
      </c>
      <c r="D18" s="12">
        <v>2617</v>
      </c>
      <c r="E18" s="25">
        <v>3108</v>
      </c>
      <c r="F18" s="10">
        <f t="shared" ref="F18:F24" si="5">+G18+H18+I18</f>
        <v>784</v>
      </c>
      <c r="G18" s="25">
        <v>145</v>
      </c>
      <c r="H18" s="9">
        <v>639</v>
      </c>
      <c r="I18" s="9">
        <v>0</v>
      </c>
      <c r="J18" s="29">
        <f t="shared" ref="J18" si="6">((F18/B18)-1)*100</f>
        <v>-86.3056768558952</v>
      </c>
      <c r="K18" s="31"/>
    </row>
    <row r="19" spans="1:11" ht="14.1" customHeight="1" x14ac:dyDescent="0.25">
      <c r="A19" s="5" t="s">
        <v>13</v>
      </c>
      <c r="B19" s="10">
        <f t="shared" si="4"/>
        <v>420</v>
      </c>
      <c r="C19" s="11">
        <v>420</v>
      </c>
      <c r="D19" s="12">
        <v>0</v>
      </c>
      <c r="E19" s="11">
        <v>0</v>
      </c>
      <c r="F19" s="10">
        <f t="shared" si="5"/>
        <v>600</v>
      </c>
      <c r="G19" s="25">
        <v>0</v>
      </c>
      <c r="H19" s="9">
        <v>600</v>
      </c>
      <c r="I19" s="9">
        <v>0</v>
      </c>
      <c r="J19" s="30" t="s">
        <v>24</v>
      </c>
      <c r="K19" s="31"/>
    </row>
    <row r="20" spans="1:11" ht="14.1" customHeight="1" x14ac:dyDescent="0.25">
      <c r="A20" s="5" t="s">
        <v>14</v>
      </c>
      <c r="B20" s="10">
        <f t="shared" si="4"/>
        <v>561</v>
      </c>
      <c r="C20" s="11">
        <v>0</v>
      </c>
      <c r="D20" s="12">
        <v>9</v>
      </c>
      <c r="E20" s="11">
        <v>552</v>
      </c>
      <c r="F20" s="10">
        <f>+G20+H20+I20</f>
        <v>519</v>
      </c>
      <c r="G20" s="25">
        <v>0</v>
      </c>
      <c r="H20" s="9">
        <v>519</v>
      </c>
      <c r="I20" s="9">
        <v>0</v>
      </c>
      <c r="J20" s="29">
        <f>((F20/B20)-1)*100</f>
        <v>-7.4866310160427769</v>
      </c>
      <c r="K20" s="31"/>
    </row>
    <row r="21" spans="1:11" ht="14.1" customHeight="1" x14ac:dyDescent="0.25">
      <c r="A21" s="5" t="s">
        <v>15</v>
      </c>
      <c r="B21" s="10">
        <f t="shared" si="4"/>
        <v>41</v>
      </c>
      <c r="C21" s="11">
        <v>0</v>
      </c>
      <c r="D21" s="12">
        <v>0</v>
      </c>
      <c r="E21" s="11">
        <v>41</v>
      </c>
      <c r="F21" s="10">
        <f t="shared" si="5"/>
        <v>0</v>
      </c>
      <c r="G21" s="25">
        <v>0</v>
      </c>
      <c r="H21" s="9">
        <v>0</v>
      </c>
      <c r="I21" s="9">
        <v>0</v>
      </c>
      <c r="J21" s="29">
        <f>((F21/B21)-1)*100</f>
        <v>-100</v>
      </c>
      <c r="K21" s="31"/>
    </row>
    <row r="22" spans="1:11" ht="14.1" customHeight="1" x14ac:dyDescent="0.25">
      <c r="A22" s="26" t="s">
        <v>16</v>
      </c>
      <c r="B22" s="10">
        <f t="shared" si="4"/>
        <v>0</v>
      </c>
      <c r="C22" s="11">
        <v>0</v>
      </c>
      <c r="D22" s="12">
        <v>0</v>
      </c>
      <c r="E22" s="11">
        <v>0</v>
      </c>
      <c r="F22" s="27">
        <f>+G22+H22+I22</f>
        <v>64</v>
      </c>
      <c r="G22" s="25">
        <v>64</v>
      </c>
      <c r="H22" s="9">
        <v>0</v>
      </c>
      <c r="I22" s="9">
        <v>0</v>
      </c>
      <c r="J22" s="30" t="s">
        <v>24</v>
      </c>
      <c r="K22" s="31"/>
    </row>
    <row r="23" spans="1:11" ht="14.1" customHeight="1" x14ac:dyDescent="0.25">
      <c r="A23" s="15" t="s">
        <v>17</v>
      </c>
      <c r="B23" s="10">
        <f>+C23+D23+E23</f>
        <v>57</v>
      </c>
      <c r="C23" s="11">
        <v>0</v>
      </c>
      <c r="D23" s="12">
        <v>51</v>
      </c>
      <c r="E23" s="11">
        <v>6</v>
      </c>
      <c r="F23" s="10">
        <f t="shared" si="5"/>
        <v>371</v>
      </c>
      <c r="G23" s="25">
        <v>293</v>
      </c>
      <c r="H23" s="9">
        <v>78</v>
      </c>
      <c r="I23" s="9">
        <v>0</v>
      </c>
      <c r="J23" s="29">
        <f>((F23/B23)-1)*100</f>
        <v>550.87719298245611</v>
      </c>
      <c r="K23" s="31"/>
    </row>
    <row r="24" spans="1:11" ht="14.1" customHeight="1" x14ac:dyDescent="0.25">
      <c r="A24" s="5" t="s">
        <v>30</v>
      </c>
      <c r="B24" s="10">
        <f t="shared" si="4"/>
        <v>377</v>
      </c>
      <c r="C24" s="11">
        <v>0</v>
      </c>
      <c r="D24" s="11">
        <v>377</v>
      </c>
      <c r="E24" s="11">
        <v>0</v>
      </c>
      <c r="F24" s="10">
        <f t="shared" si="5"/>
        <v>2818</v>
      </c>
      <c r="G24" s="11">
        <v>0</v>
      </c>
      <c r="H24" s="9">
        <v>0</v>
      </c>
      <c r="I24" s="9">
        <v>2818</v>
      </c>
      <c r="J24" s="30" t="s">
        <v>24</v>
      </c>
      <c r="K24" s="31"/>
    </row>
    <row r="25" spans="1:11" ht="15" customHeight="1" x14ac:dyDescent="0.25">
      <c r="A25" s="3" t="s">
        <v>19</v>
      </c>
      <c r="B25" s="10">
        <f>B26+B40</f>
        <v>378034</v>
      </c>
      <c r="C25" s="10">
        <f t="shared" ref="C25:I25" si="7">C26+C40</f>
        <v>108988</v>
      </c>
      <c r="D25" s="10">
        <f t="shared" si="7"/>
        <v>236488</v>
      </c>
      <c r="E25" s="10">
        <f>E26+E40</f>
        <v>32558</v>
      </c>
      <c r="F25" s="10">
        <f>F26+F40</f>
        <v>336844</v>
      </c>
      <c r="G25" s="10">
        <f t="shared" si="7"/>
        <v>88464</v>
      </c>
      <c r="H25" s="10">
        <f>H26+H40</f>
        <v>221438</v>
      </c>
      <c r="I25" s="10">
        <f t="shared" si="7"/>
        <v>26942</v>
      </c>
      <c r="J25" s="29">
        <f>((F25/B25)-1)*100</f>
        <v>-10.895845347243894</v>
      </c>
      <c r="K25" s="31"/>
    </row>
    <row r="26" spans="1:11" ht="14.25" customHeight="1" x14ac:dyDescent="0.25">
      <c r="A26" s="4" t="s">
        <v>19</v>
      </c>
      <c r="B26" s="10">
        <f>SUM(B27:B39)</f>
        <v>351688</v>
      </c>
      <c r="C26" s="10">
        <f>SUM(C27:C39)</f>
        <v>101072</v>
      </c>
      <c r="D26" s="10">
        <f>SUM(D27:D39)</f>
        <v>219510</v>
      </c>
      <c r="E26" s="10">
        <f t="shared" ref="E26:I26" si="8">SUM(E27:E39)</f>
        <v>31106</v>
      </c>
      <c r="F26" s="10">
        <f>SUM(F27:F39)</f>
        <v>315153</v>
      </c>
      <c r="G26" s="10">
        <f>SUM(G27:G39)</f>
        <v>85372</v>
      </c>
      <c r="H26" s="10">
        <f>SUM(H27:H39)</f>
        <v>208623</v>
      </c>
      <c r="I26" s="10">
        <f t="shared" si="8"/>
        <v>21158</v>
      </c>
      <c r="J26" s="29">
        <f>((F26/B26)-1)*100</f>
        <v>-10.388469325083594</v>
      </c>
      <c r="K26" s="31"/>
    </row>
    <row r="27" spans="1:11" ht="12.2" customHeight="1" x14ac:dyDescent="0.25">
      <c r="A27" s="5" t="s">
        <v>9</v>
      </c>
      <c r="B27" s="27">
        <f>+C27+D27+E27</f>
        <v>65558</v>
      </c>
      <c r="C27" s="21">
        <v>37495</v>
      </c>
      <c r="D27" s="25">
        <v>22354</v>
      </c>
      <c r="E27" s="25">
        <v>5709</v>
      </c>
      <c r="F27" s="40">
        <f>+G27+H27+I27</f>
        <v>41242</v>
      </c>
      <c r="G27" s="25">
        <v>26643</v>
      </c>
      <c r="H27" s="25">
        <v>10369</v>
      </c>
      <c r="I27" s="21">
        <v>4230</v>
      </c>
      <c r="J27" s="38">
        <f>((F27/B27)-1)*100</f>
        <v>-37.090820342292318</v>
      </c>
      <c r="K27" s="31"/>
    </row>
    <row r="28" spans="1:11" ht="12.2" customHeight="1" x14ac:dyDescent="0.25">
      <c r="A28" s="5" t="s">
        <v>10</v>
      </c>
      <c r="B28" s="27">
        <f t="shared" ref="B28:B39" si="9">+C28+D28+E28</f>
        <v>8228</v>
      </c>
      <c r="C28" s="21">
        <v>4956</v>
      </c>
      <c r="D28" s="25">
        <v>2449</v>
      </c>
      <c r="E28" s="25">
        <v>823</v>
      </c>
      <c r="F28" s="40">
        <f t="shared" ref="F28:F39" si="10">+G28+H28+I28</f>
        <v>12913</v>
      </c>
      <c r="G28" s="25">
        <v>8174</v>
      </c>
      <c r="H28" s="25">
        <v>4470</v>
      </c>
      <c r="I28" s="21">
        <v>269</v>
      </c>
      <c r="J28" s="38">
        <f t="shared" ref="J28:J71" si="11">((F28/B28)-1)*100</f>
        <v>56.939718035974728</v>
      </c>
      <c r="K28" s="31"/>
    </row>
    <row r="29" spans="1:11" ht="12.2" customHeight="1" x14ac:dyDescent="0.25">
      <c r="A29" s="5" t="s">
        <v>29</v>
      </c>
      <c r="B29" s="10">
        <f t="shared" si="9"/>
        <v>153558</v>
      </c>
      <c r="C29" s="21">
        <v>29295</v>
      </c>
      <c r="D29" s="25">
        <v>118838</v>
      </c>
      <c r="E29" s="25">
        <v>5425</v>
      </c>
      <c r="F29" s="40">
        <f t="shared" si="10"/>
        <v>163930</v>
      </c>
      <c r="G29" s="25">
        <v>26601</v>
      </c>
      <c r="H29" s="25">
        <v>134492</v>
      </c>
      <c r="I29" s="21">
        <v>2837</v>
      </c>
      <c r="J29" s="38">
        <f t="shared" si="11"/>
        <v>6.7544510868857266</v>
      </c>
      <c r="K29" s="31"/>
    </row>
    <row r="30" spans="1:11" ht="12.2" customHeight="1" x14ac:dyDescent="0.25">
      <c r="A30" s="5" t="s">
        <v>39</v>
      </c>
      <c r="B30" s="10">
        <f t="shared" si="9"/>
        <v>35949</v>
      </c>
      <c r="C30" s="21">
        <v>10498</v>
      </c>
      <c r="D30" s="25">
        <v>23372</v>
      </c>
      <c r="E30" s="25">
        <v>2079</v>
      </c>
      <c r="F30" s="40">
        <f>+G30+H30+I30</f>
        <v>27487</v>
      </c>
      <c r="G30" s="25">
        <v>2974</v>
      </c>
      <c r="H30" s="25">
        <v>17217</v>
      </c>
      <c r="I30" s="21">
        <v>7296</v>
      </c>
      <c r="J30" s="38">
        <f>((F30/B30)-1)*100</f>
        <v>-23.538902333861856</v>
      </c>
      <c r="K30" s="31"/>
    </row>
    <row r="31" spans="1:11" ht="12.2" customHeight="1" x14ac:dyDescent="0.25">
      <c r="A31" s="5" t="s">
        <v>11</v>
      </c>
      <c r="B31" s="10">
        <f>+C31+D31+E31</f>
        <v>2397</v>
      </c>
      <c r="C31" s="21">
        <v>163</v>
      </c>
      <c r="D31" s="25">
        <v>1930</v>
      </c>
      <c r="E31" s="25">
        <v>304</v>
      </c>
      <c r="F31" s="40">
        <f t="shared" si="10"/>
        <v>5635</v>
      </c>
      <c r="G31" s="25">
        <v>1606</v>
      </c>
      <c r="H31" s="25">
        <v>3998</v>
      </c>
      <c r="I31" s="21">
        <v>31</v>
      </c>
      <c r="J31" s="38">
        <f>((F31/B31)-1)*100</f>
        <v>135.08552357113058</v>
      </c>
      <c r="K31" s="31"/>
    </row>
    <row r="32" spans="1:11" ht="12.2" customHeight="1" x14ac:dyDescent="0.25">
      <c r="A32" s="5" t="s">
        <v>12</v>
      </c>
      <c r="B32" s="10">
        <f t="shared" si="9"/>
        <v>39614</v>
      </c>
      <c r="C32" s="21">
        <v>15096</v>
      </c>
      <c r="D32" s="25">
        <v>16001</v>
      </c>
      <c r="E32" s="25">
        <v>8517</v>
      </c>
      <c r="F32" s="40">
        <f>+G32+H32+I32</f>
        <v>26264</v>
      </c>
      <c r="G32" s="25">
        <v>10028</v>
      </c>
      <c r="H32" s="25">
        <v>16092</v>
      </c>
      <c r="I32" s="21">
        <v>144</v>
      </c>
      <c r="J32" s="29">
        <f t="shared" si="11"/>
        <v>-33.700206997526131</v>
      </c>
      <c r="K32" s="31"/>
    </row>
    <row r="33" spans="1:16" ht="12.2" customHeight="1" x14ac:dyDescent="0.25">
      <c r="A33" s="5" t="s">
        <v>13</v>
      </c>
      <c r="B33" s="10">
        <f t="shared" si="9"/>
        <v>883</v>
      </c>
      <c r="C33" s="21">
        <v>0</v>
      </c>
      <c r="D33" s="25">
        <v>620</v>
      </c>
      <c r="E33" s="25">
        <v>263</v>
      </c>
      <c r="F33" s="40">
        <f t="shared" si="10"/>
        <v>2265</v>
      </c>
      <c r="G33" s="25">
        <v>540</v>
      </c>
      <c r="H33" s="25">
        <v>590</v>
      </c>
      <c r="I33" s="21">
        <v>1135</v>
      </c>
      <c r="J33" s="29">
        <f t="shared" si="11"/>
        <v>156.51189127972822</v>
      </c>
      <c r="K33" s="31"/>
    </row>
    <row r="34" spans="1:16" ht="12.2" customHeight="1" x14ac:dyDescent="0.25">
      <c r="A34" s="5" t="s">
        <v>14</v>
      </c>
      <c r="B34" s="10">
        <f t="shared" si="9"/>
        <v>8657</v>
      </c>
      <c r="C34" s="21">
        <v>766</v>
      </c>
      <c r="D34" s="25">
        <v>4458</v>
      </c>
      <c r="E34" s="25">
        <v>3433</v>
      </c>
      <c r="F34" s="40">
        <f t="shared" si="10"/>
        <v>4933</v>
      </c>
      <c r="G34" s="25">
        <v>0</v>
      </c>
      <c r="H34" s="25">
        <v>1972</v>
      </c>
      <c r="I34" s="21">
        <v>2961</v>
      </c>
      <c r="J34" s="29">
        <f>((F34/B34)-1)*100</f>
        <v>-43.017211505140352</v>
      </c>
      <c r="K34" s="31"/>
      <c r="L34" s="23"/>
      <c r="M34" s="24"/>
      <c r="N34" s="24"/>
      <c r="O34" s="24"/>
      <c r="P34" s="24"/>
    </row>
    <row r="35" spans="1:16" ht="12.2" customHeight="1" x14ac:dyDescent="0.25">
      <c r="A35" s="15" t="s">
        <v>15</v>
      </c>
      <c r="B35" s="10">
        <f t="shared" si="9"/>
        <v>84</v>
      </c>
      <c r="C35" s="21">
        <v>0</v>
      </c>
      <c r="D35" s="25">
        <v>84</v>
      </c>
      <c r="E35" s="25">
        <v>0</v>
      </c>
      <c r="F35" s="40">
        <f t="shared" si="10"/>
        <v>2612</v>
      </c>
      <c r="G35" s="25">
        <v>0</v>
      </c>
      <c r="H35" s="25">
        <v>2612</v>
      </c>
      <c r="I35" s="21">
        <v>0</v>
      </c>
      <c r="J35" s="38">
        <f>((F35/B35)-1)*100</f>
        <v>3009.5238095238096</v>
      </c>
      <c r="K35" s="31"/>
      <c r="L35" s="6"/>
    </row>
    <row r="36" spans="1:16" ht="12.2" customHeight="1" x14ac:dyDescent="0.25">
      <c r="A36" s="5" t="s">
        <v>16</v>
      </c>
      <c r="B36" s="10">
        <f t="shared" si="9"/>
        <v>3397</v>
      </c>
      <c r="C36" s="21">
        <v>0</v>
      </c>
      <c r="D36" s="25">
        <v>3397</v>
      </c>
      <c r="E36" s="25">
        <v>0</v>
      </c>
      <c r="F36" s="40">
        <f t="shared" si="10"/>
        <v>11685</v>
      </c>
      <c r="G36" s="25">
        <v>2905</v>
      </c>
      <c r="H36" s="25">
        <v>8780</v>
      </c>
      <c r="I36" s="21">
        <v>0</v>
      </c>
      <c r="J36" s="38">
        <f t="shared" si="11"/>
        <v>243.97998233735646</v>
      </c>
      <c r="K36" s="31"/>
      <c r="L36" s="6"/>
    </row>
    <row r="37" spans="1:16" ht="12.2" customHeight="1" x14ac:dyDescent="0.25">
      <c r="A37" s="5" t="s">
        <v>17</v>
      </c>
      <c r="B37" s="10">
        <f t="shared" si="9"/>
        <v>863</v>
      </c>
      <c r="C37" s="43">
        <v>391</v>
      </c>
      <c r="D37" s="25">
        <v>245</v>
      </c>
      <c r="E37" s="25">
        <v>227</v>
      </c>
      <c r="F37" s="40">
        <f t="shared" si="10"/>
        <v>528</v>
      </c>
      <c r="G37" s="25">
        <v>202</v>
      </c>
      <c r="H37" s="25">
        <v>191</v>
      </c>
      <c r="I37" s="21">
        <v>135</v>
      </c>
      <c r="J37" s="38">
        <f t="shared" si="11"/>
        <v>-38.818076477404404</v>
      </c>
      <c r="K37" s="31"/>
      <c r="L37" s="6"/>
    </row>
    <row r="38" spans="1:16" ht="12.2" customHeight="1" x14ac:dyDescent="0.25">
      <c r="A38" s="5" t="s">
        <v>18</v>
      </c>
      <c r="B38" s="10">
        <f t="shared" si="9"/>
        <v>11450</v>
      </c>
      <c r="C38" s="43">
        <v>798</v>
      </c>
      <c r="D38" s="25">
        <v>8042</v>
      </c>
      <c r="E38" s="25">
        <v>2610</v>
      </c>
      <c r="F38" s="40">
        <f t="shared" si="10"/>
        <v>4171</v>
      </c>
      <c r="G38" s="25">
        <v>304</v>
      </c>
      <c r="H38" s="25">
        <v>3316</v>
      </c>
      <c r="I38" s="21">
        <v>551</v>
      </c>
      <c r="J38" s="38">
        <f t="shared" si="11"/>
        <v>-63.572052401746724</v>
      </c>
      <c r="K38" s="31"/>
      <c r="L38" s="6"/>
    </row>
    <row r="39" spans="1:16" ht="12.2" customHeight="1" x14ac:dyDescent="0.25">
      <c r="A39" s="5" t="s">
        <v>30</v>
      </c>
      <c r="B39" s="10">
        <f t="shared" si="9"/>
        <v>21050</v>
      </c>
      <c r="C39" s="43">
        <v>1614</v>
      </c>
      <c r="D39" s="25">
        <v>17720</v>
      </c>
      <c r="E39" s="25">
        <v>1716</v>
      </c>
      <c r="F39" s="40">
        <f t="shared" si="10"/>
        <v>11488</v>
      </c>
      <c r="G39" s="25">
        <v>5395</v>
      </c>
      <c r="H39" s="25">
        <v>4524</v>
      </c>
      <c r="I39" s="21">
        <v>1569</v>
      </c>
      <c r="J39" s="38">
        <f t="shared" si="11"/>
        <v>-45.425178147268412</v>
      </c>
      <c r="K39" s="31"/>
      <c r="L39" s="6"/>
    </row>
    <row r="40" spans="1:16" ht="15" customHeight="1" x14ac:dyDescent="0.25">
      <c r="A40" s="4" t="s">
        <v>20</v>
      </c>
      <c r="B40" s="27">
        <f t="shared" ref="B40:I40" si="12">SUM(B41:B49)</f>
        <v>26346</v>
      </c>
      <c r="C40" s="10">
        <f t="shared" si="12"/>
        <v>7916</v>
      </c>
      <c r="D40" s="40">
        <f t="shared" si="12"/>
        <v>16978</v>
      </c>
      <c r="E40" s="40">
        <f t="shared" si="12"/>
        <v>1452</v>
      </c>
      <c r="F40" s="40">
        <f t="shared" si="12"/>
        <v>21691</v>
      </c>
      <c r="G40" s="10">
        <f t="shared" si="12"/>
        <v>3092</v>
      </c>
      <c r="H40" s="10">
        <f t="shared" si="12"/>
        <v>12815</v>
      </c>
      <c r="I40" s="10">
        <f t="shared" si="12"/>
        <v>5784</v>
      </c>
      <c r="J40" s="29">
        <f>((F40/B40)-1)*100</f>
        <v>-17.668716313671908</v>
      </c>
      <c r="K40" s="31"/>
      <c r="L40" s="6"/>
    </row>
    <row r="41" spans="1:16" ht="12.2" customHeight="1" x14ac:dyDescent="0.25">
      <c r="A41" s="5" t="s">
        <v>9</v>
      </c>
      <c r="B41" s="27">
        <f>+C41+D41+E41</f>
        <v>2490</v>
      </c>
      <c r="C41" s="11">
        <v>1138</v>
      </c>
      <c r="D41" s="25">
        <v>1158</v>
      </c>
      <c r="E41" s="25">
        <v>194</v>
      </c>
      <c r="F41" s="42">
        <f>+G41+H41+I41</f>
        <v>2607</v>
      </c>
      <c r="G41" s="25">
        <v>835</v>
      </c>
      <c r="H41" s="25">
        <v>1377</v>
      </c>
      <c r="I41" s="11">
        <v>395</v>
      </c>
      <c r="J41" s="29">
        <f>((F41/B41)-1)*100</f>
        <v>4.6987951807228923</v>
      </c>
      <c r="K41" s="31"/>
      <c r="L41" s="6"/>
    </row>
    <row r="42" spans="1:16" ht="12.2" customHeight="1" x14ac:dyDescent="0.25">
      <c r="A42" s="5" t="s">
        <v>29</v>
      </c>
      <c r="B42" s="10">
        <f t="shared" ref="B42:B49" si="13">+C42+D42+E42</f>
        <v>14449</v>
      </c>
      <c r="C42" s="11">
        <v>5094</v>
      </c>
      <c r="D42" s="25">
        <v>9307</v>
      </c>
      <c r="E42" s="25">
        <v>48</v>
      </c>
      <c r="F42" s="42">
        <f>+G42+H42+I42</f>
        <v>13061</v>
      </c>
      <c r="G42" s="25">
        <v>2158</v>
      </c>
      <c r="H42" s="25">
        <v>6059</v>
      </c>
      <c r="I42" s="11">
        <v>4844</v>
      </c>
      <c r="J42" s="29">
        <f t="shared" si="11"/>
        <v>-9.6062011211848546</v>
      </c>
      <c r="K42" s="31"/>
      <c r="L42" s="6"/>
    </row>
    <row r="43" spans="1:16" ht="12.2" customHeight="1" x14ac:dyDescent="0.25">
      <c r="A43" s="5" t="s">
        <v>39</v>
      </c>
      <c r="B43" s="10">
        <f t="shared" si="13"/>
        <v>4041</v>
      </c>
      <c r="C43" s="11">
        <v>449</v>
      </c>
      <c r="D43" s="25">
        <v>3582</v>
      </c>
      <c r="E43" s="25">
        <v>10</v>
      </c>
      <c r="F43" s="42">
        <f t="shared" ref="F43:F49" si="14">+G43+H43+I43</f>
        <v>5384</v>
      </c>
      <c r="G43" s="25">
        <v>20</v>
      </c>
      <c r="H43" s="25">
        <v>5364</v>
      </c>
      <c r="I43" s="11">
        <v>0</v>
      </c>
      <c r="J43" s="29">
        <f t="shared" si="11"/>
        <v>33.234347933679786</v>
      </c>
      <c r="K43" s="31"/>
      <c r="L43" s="6"/>
    </row>
    <row r="44" spans="1:16" ht="12.2" customHeight="1" x14ac:dyDescent="0.25">
      <c r="A44" s="5" t="s">
        <v>11</v>
      </c>
      <c r="B44" s="10">
        <f>+C44+D44+E44</f>
        <v>515</v>
      </c>
      <c r="C44" s="11">
        <v>515</v>
      </c>
      <c r="D44" s="25">
        <v>0</v>
      </c>
      <c r="E44" s="11">
        <v>0</v>
      </c>
      <c r="F44" s="37">
        <v>0</v>
      </c>
      <c r="G44" s="25">
        <v>0</v>
      </c>
      <c r="H44" s="25">
        <v>0</v>
      </c>
      <c r="I44" s="11">
        <v>0</v>
      </c>
      <c r="J44" s="29">
        <f t="shared" si="11"/>
        <v>-100</v>
      </c>
      <c r="K44" s="31"/>
      <c r="L44" s="6"/>
    </row>
    <row r="45" spans="1:16" ht="12.2" customHeight="1" x14ac:dyDescent="0.25">
      <c r="A45" s="5" t="s">
        <v>12</v>
      </c>
      <c r="B45" s="10">
        <f>+C45+D45+E45</f>
        <v>2821</v>
      </c>
      <c r="C45" s="11">
        <v>0</v>
      </c>
      <c r="D45" s="25">
        <v>2156</v>
      </c>
      <c r="E45" s="11">
        <v>665</v>
      </c>
      <c r="F45" s="37">
        <f t="shared" si="14"/>
        <v>0</v>
      </c>
      <c r="G45" s="25">
        <v>0</v>
      </c>
      <c r="H45" s="25">
        <v>0</v>
      </c>
      <c r="I45" s="11">
        <v>0</v>
      </c>
      <c r="J45" s="29">
        <f t="shared" si="11"/>
        <v>-100</v>
      </c>
      <c r="K45" s="31"/>
      <c r="L45" s="6"/>
    </row>
    <row r="46" spans="1:16" ht="12.2" customHeight="1" x14ac:dyDescent="0.25">
      <c r="A46" s="5" t="s">
        <v>14</v>
      </c>
      <c r="B46" s="10">
        <f>+C46+D46+E46</f>
        <v>1243</v>
      </c>
      <c r="C46" s="11">
        <v>0</v>
      </c>
      <c r="D46" s="25">
        <v>762</v>
      </c>
      <c r="E46" s="11">
        <v>481</v>
      </c>
      <c r="F46" s="37">
        <f t="shared" si="14"/>
        <v>79</v>
      </c>
      <c r="G46" s="25">
        <v>79</v>
      </c>
      <c r="H46" s="25">
        <v>0</v>
      </c>
      <c r="I46" s="11">
        <v>0</v>
      </c>
      <c r="J46" s="29">
        <f t="shared" si="11"/>
        <v>-93.644408688656483</v>
      </c>
      <c r="K46" s="31"/>
      <c r="L46" s="6"/>
    </row>
    <row r="47" spans="1:16" ht="12.2" customHeight="1" x14ac:dyDescent="0.25">
      <c r="A47" s="5" t="s">
        <v>17</v>
      </c>
      <c r="B47" s="10">
        <f>+C47+D47+E47</f>
        <v>15</v>
      </c>
      <c r="C47" s="11">
        <v>0</v>
      </c>
      <c r="D47" s="25">
        <v>0</v>
      </c>
      <c r="E47" s="39">
        <v>15</v>
      </c>
      <c r="F47" s="37">
        <f t="shared" si="14"/>
        <v>0</v>
      </c>
      <c r="G47" s="11">
        <v>0</v>
      </c>
      <c r="H47" s="25">
        <v>0</v>
      </c>
      <c r="I47" s="11">
        <v>0</v>
      </c>
      <c r="J47" s="29">
        <f t="shared" si="11"/>
        <v>-100</v>
      </c>
      <c r="K47" s="31"/>
      <c r="L47" s="6"/>
    </row>
    <row r="48" spans="1:16" ht="12.2" customHeight="1" x14ac:dyDescent="0.25">
      <c r="A48" s="5" t="s">
        <v>18</v>
      </c>
      <c r="B48" s="10">
        <f t="shared" si="13"/>
        <v>720</v>
      </c>
      <c r="C48" s="11">
        <v>720</v>
      </c>
      <c r="D48" s="11">
        <v>0</v>
      </c>
      <c r="E48" s="33">
        <v>0</v>
      </c>
      <c r="F48" s="37">
        <f t="shared" si="14"/>
        <v>4</v>
      </c>
      <c r="G48" s="11">
        <v>0</v>
      </c>
      <c r="H48" s="25">
        <v>4</v>
      </c>
      <c r="I48" s="11">
        <v>0</v>
      </c>
      <c r="J48" s="29">
        <f>((F48/B48)-1)*100</f>
        <v>-99.444444444444443</v>
      </c>
      <c r="K48" s="31"/>
      <c r="L48" s="6"/>
    </row>
    <row r="49" spans="1:13" ht="12.2" customHeight="1" x14ac:dyDescent="0.25">
      <c r="A49" s="5" t="s">
        <v>30</v>
      </c>
      <c r="B49" s="10">
        <f t="shared" si="13"/>
        <v>52</v>
      </c>
      <c r="C49" s="11">
        <v>0</v>
      </c>
      <c r="D49" s="25">
        <v>13</v>
      </c>
      <c r="E49" s="11">
        <v>39</v>
      </c>
      <c r="F49" s="37">
        <f t="shared" si="14"/>
        <v>556</v>
      </c>
      <c r="G49" s="11">
        <v>0</v>
      </c>
      <c r="H49" s="25">
        <v>11</v>
      </c>
      <c r="I49" s="11">
        <v>545</v>
      </c>
      <c r="J49" s="29">
        <f t="shared" si="11"/>
        <v>969.23076923076917</v>
      </c>
      <c r="K49" s="31"/>
      <c r="L49" s="6"/>
    </row>
    <row r="50" spans="1:13" ht="15" customHeight="1" x14ac:dyDescent="0.25">
      <c r="A50" s="3" t="s">
        <v>21</v>
      </c>
      <c r="B50" s="10">
        <f t="shared" ref="B50:I50" si="15">B51+B60</f>
        <v>73907</v>
      </c>
      <c r="C50" s="10">
        <f t="shared" si="15"/>
        <v>41634</v>
      </c>
      <c r="D50" s="10">
        <f t="shared" si="15"/>
        <v>26539</v>
      </c>
      <c r="E50" s="10">
        <f t="shared" si="15"/>
        <v>5734</v>
      </c>
      <c r="F50" s="10">
        <f t="shared" si="15"/>
        <v>125991</v>
      </c>
      <c r="G50" s="10">
        <f t="shared" si="15"/>
        <v>84300</v>
      </c>
      <c r="H50" s="10">
        <f t="shared" si="15"/>
        <v>28867</v>
      </c>
      <c r="I50" s="10">
        <f t="shared" si="15"/>
        <v>12824</v>
      </c>
      <c r="J50" s="29">
        <f>((F50/B50)-1)*100</f>
        <v>70.472350386296284</v>
      </c>
      <c r="K50" s="31"/>
      <c r="L50" s="6"/>
    </row>
    <row r="51" spans="1:13" ht="15" customHeight="1" x14ac:dyDescent="0.25">
      <c r="A51" s="4" t="s">
        <v>22</v>
      </c>
      <c r="B51" s="27">
        <f t="shared" ref="B51:I51" si="16">SUM(B52:B59)</f>
        <v>22443</v>
      </c>
      <c r="C51" s="10">
        <f t="shared" si="16"/>
        <v>12825</v>
      </c>
      <c r="D51" s="10">
        <f t="shared" si="16"/>
        <v>8721</v>
      </c>
      <c r="E51" s="10">
        <f t="shared" si="16"/>
        <v>897</v>
      </c>
      <c r="F51" s="10">
        <f t="shared" si="16"/>
        <v>36897</v>
      </c>
      <c r="G51" s="10">
        <f t="shared" si="16"/>
        <v>25061</v>
      </c>
      <c r="H51" s="10">
        <f t="shared" si="16"/>
        <v>10043</v>
      </c>
      <c r="I51" s="10">
        <f t="shared" si="16"/>
        <v>1793</v>
      </c>
      <c r="J51" s="29">
        <f t="shared" si="11"/>
        <v>64.403154658468111</v>
      </c>
      <c r="K51" s="31"/>
      <c r="L51" s="6"/>
    </row>
    <row r="52" spans="1:13" ht="12.2" customHeight="1" x14ac:dyDescent="0.25">
      <c r="A52" s="5" t="s">
        <v>9</v>
      </c>
      <c r="B52" s="10">
        <f>+C52+D52+E52</f>
        <v>12342</v>
      </c>
      <c r="C52" s="11">
        <v>7460</v>
      </c>
      <c r="D52" s="11">
        <v>4435</v>
      </c>
      <c r="E52" s="11">
        <v>447</v>
      </c>
      <c r="F52" s="10">
        <f>+G52+H52+I52</f>
        <v>23742</v>
      </c>
      <c r="G52" s="25">
        <v>20258</v>
      </c>
      <c r="H52" s="25">
        <v>1824</v>
      </c>
      <c r="I52" s="25">
        <v>1660</v>
      </c>
      <c r="J52" s="29">
        <f>((F52/B52)-1)*100</f>
        <v>92.367525522605746</v>
      </c>
      <c r="K52" s="31"/>
      <c r="L52" s="6"/>
    </row>
    <row r="53" spans="1:13" ht="12.2" customHeight="1" x14ac:dyDescent="0.25">
      <c r="A53" s="5" t="s">
        <v>10</v>
      </c>
      <c r="B53" s="10">
        <f t="shared" ref="B53:B59" si="17">+C53+D53+E53</f>
        <v>944</v>
      </c>
      <c r="C53" s="11">
        <v>189</v>
      </c>
      <c r="D53" s="11">
        <v>686</v>
      </c>
      <c r="E53" s="11">
        <v>69</v>
      </c>
      <c r="F53" s="27">
        <f>+G53+H53+I53</f>
        <v>767</v>
      </c>
      <c r="G53" s="25">
        <v>658</v>
      </c>
      <c r="H53" s="25">
        <v>91</v>
      </c>
      <c r="I53" s="25">
        <v>18</v>
      </c>
      <c r="J53" s="29">
        <f t="shared" si="11"/>
        <v>-18.75</v>
      </c>
      <c r="K53" s="31"/>
      <c r="L53" s="6"/>
    </row>
    <row r="54" spans="1:13" ht="12.2" customHeight="1" x14ac:dyDescent="0.25">
      <c r="A54" s="5" t="s">
        <v>29</v>
      </c>
      <c r="B54" s="10">
        <f t="shared" si="17"/>
        <v>2850</v>
      </c>
      <c r="C54" s="11">
        <v>1929</v>
      </c>
      <c r="D54" s="11">
        <v>812</v>
      </c>
      <c r="E54" s="11">
        <v>109</v>
      </c>
      <c r="F54" s="27">
        <f t="shared" ref="F54:F59" si="18">+G54+H54+I54</f>
        <v>2853</v>
      </c>
      <c r="G54" s="25">
        <v>237</v>
      </c>
      <c r="H54" s="25">
        <v>2501</v>
      </c>
      <c r="I54" s="25">
        <v>115</v>
      </c>
      <c r="J54" s="29">
        <f t="shared" si="11"/>
        <v>0.10526315789474161</v>
      </c>
      <c r="K54" s="31"/>
      <c r="L54" s="6"/>
    </row>
    <row r="55" spans="1:13" ht="12.2" customHeight="1" x14ac:dyDescent="0.25">
      <c r="A55" s="5" t="s">
        <v>39</v>
      </c>
      <c r="B55" s="10">
        <f t="shared" si="17"/>
        <v>4874</v>
      </c>
      <c r="C55" s="11">
        <v>3247</v>
      </c>
      <c r="D55" s="11">
        <v>1627</v>
      </c>
      <c r="E55" s="11">
        <v>0</v>
      </c>
      <c r="F55" s="27">
        <f t="shared" si="18"/>
        <v>8519</v>
      </c>
      <c r="G55" s="25">
        <v>3834</v>
      </c>
      <c r="H55" s="25">
        <v>4685</v>
      </c>
      <c r="I55" s="25">
        <v>0</v>
      </c>
      <c r="J55" s="29">
        <f t="shared" si="11"/>
        <v>74.7845711940911</v>
      </c>
      <c r="K55" s="31"/>
      <c r="L55" s="6"/>
    </row>
    <row r="56" spans="1:13" ht="12.2" customHeight="1" x14ac:dyDescent="0.25">
      <c r="A56" s="5" t="s">
        <v>14</v>
      </c>
      <c r="B56" s="10">
        <f t="shared" si="17"/>
        <v>0</v>
      </c>
      <c r="C56" s="11">
        <v>0</v>
      </c>
      <c r="D56" s="11">
        <v>0</v>
      </c>
      <c r="E56" s="11">
        <v>0</v>
      </c>
      <c r="F56" s="27">
        <f t="shared" si="18"/>
        <v>74</v>
      </c>
      <c r="G56" s="25">
        <v>74</v>
      </c>
      <c r="H56" s="25">
        <v>0</v>
      </c>
      <c r="I56" s="25">
        <v>0</v>
      </c>
      <c r="J56" s="30" t="s">
        <v>24</v>
      </c>
      <c r="K56" s="31"/>
      <c r="L56" s="6"/>
    </row>
    <row r="57" spans="1:13" ht="12.2" customHeight="1" x14ac:dyDescent="0.25">
      <c r="A57" s="5" t="s">
        <v>17</v>
      </c>
      <c r="B57" s="10">
        <f t="shared" si="17"/>
        <v>690</v>
      </c>
      <c r="C57" s="11">
        <v>0</v>
      </c>
      <c r="D57" s="11">
        <v>620</v>
      </c>
      <c r="E57" s="11">
        <v>70</v>
      </c>
      <c r="F57" s="27">
        <f t="shared" si="18"/>
        <v>136</v>
      </c>
      <c r="G57" s="25">
        <v>0</v>
      </c>
      <c r="H57" s="25">
        <v>136</v>
      </c>
      <c r="I57" s="25">
        <v>0</v>
      </c>
      <c r="J57" s="29">
        <f>((F57/B57)-1)*100</f>
        <v>-80.289855072463766</v>
      </c>
      <c r="K57" s="31"/>
      <c r="L57" s="6"/>
    </row>
    <row r="58" spans="1:13" ht="12.2" customHeight="1" x14ac:dyDescent="0.25">
      <c r="A58" s="5" t="s">
        <v>18</v>
      </c>
      <c r="B58" s="10">
        <f t="shared" si="17"/>
        <v>123</v>
      </c>
      <c r="C58" s="11">
        <v>0</v>
      </c>
      <c r="D58" s="11">
        <v>95</v>
      </c>
      <c r="E58" s="11">
        <v>28</v>
      </c>
      <c r="F58" s="27">
        <f t="shared" si="18"/>
        <v>344</v>
      </c>
      <c r="G58" s="25">
        <v>0</v>
      </c>
      <c r="H58" s="25">
        <v>344</v>
      </c>
      <c r="I58" s="25">
        <v>0</v>
      </c>
      <c r="J58" s="29">
        <f t="shared" ref="J58" si="19">((F58/B58)-1)*100</f>
        <v>179.67479674796749</v>
      </c>
      <c r="K58" s="31"/>
      <c r="L58" s="6"/>
    </row>
    <row r="59" spans="1:13" ht="12.2" customHeight="1" x14ac:dyDescent="0.25">
      <c r="A59" s="5" t="s">
        <v>30</v>
      </c>
      <c r="B59" s="10">
        <f t="shared" si="17"/>
        <v>620</v>
      </c>
      <c r="C59" s="11">
        <v>0</v>
      </c>
      <c r="D59" s="11">
        <v>446</v>
      </c>
      <c r="E59" s="11">
        <v>174</v>
      </c>
      <c r="F59" s="27">
        <f t="shared" si="18"/>
        <v>462</v>
      </c>
      <c r="G59" s="11">
        <v>0</v>
      </c>
      <c r="H59" s="25">
        <v>462</v>
      </c>
      <c r="I59" s="11">
        <v>0</v>
      </c>
      <c r="J59" s="29">
        <f t="shared" si="11"/>
        <v>-25.483870967741939</v>
      </c>
      <c r="K59" s="31"/>
      <c r="L59" s="6"/>
    </row>
    <row r="60" spans="1:13" ht="15" customHeight="1" x14ac:dyDescent="0.25">
      <c r="A60" s="4" t="s">
        <v>23</v>
      </c>
      <c r="B60" s="10">
        <f t="shared" ref="B60:E60" si="20">SUM(B61:B71)</f>
        <v>51464</v>
      </c>
      <c r="C60" s="10">
        <f t="shared" si="20"/>
        <v>28809</v>
      </c>
      <c r="D60" s="10">
        <f t="shared" si="20"/>
        <v>17818</v>
      </c>
      <c r="E60" s="10">
        <f t="shared" si="20"/>
        <v>4837</v>
      </c>
      <c r="F60" s="27">
        <f>SUM(F61:F71)</f>
        <v>89094</v>
      </c>
      <c r="G60" s="10">
        <f>SUM(G61:G71)</f>
        <v>59239</v>
      </c>
      <c r="H60" s="10">
        <f>SUM(H61:H71)</f>
        <v>18824</v>
      </c>
      <c r="I60" s="27">
        <f>SUM(I61:I71)</f>
        <v>11031</v>
      </c>
      <c r="J60" s="29">
        <f t="shared" si="11"/>
        <v>73.119073527125764</v>
      </c>
      <c r="K60" s="31"/>
      <c r="L60" s="6"/>
    </row>
    <row r="61" spans="1:13" ht="13.7" customHeight="1" x14ac:dyDescent="0.25">
      <c r="A61" s="5" t="s">
        <v>9</v>
      </c>
      <c r="B61" s="10">
        <f>+C61+D61+E61</f>
        <v>18664</v>
      </c>
      <c r="C61" s="25">
        <v>10338</v>
      </c>
      <c r="D61" s="25">
        <v>7047</v>
      </c>
      <c r="E61" s="25">
        <v>1279</v>
      </c>
      <c r="F61" s="27">
        <f>+G61+H61+I61</f>
        <v>62431</v>
      </c>
      <c r="G61" s="11">
        <v>49871</v>
      </c>
      <c r="H61" s="11">
        <v>3068</v>
      </c>
      <c r="I61" s="21">
        <v>9492</v>
      </c>
      <c r="J61" s="29">
        <f>((F61/B61)-1)*100</f>
        <v>234.49957136733821</v>
      </c>
      <c r="K61" s="31"/>
      <c r="L61" s="6"/>
    </row>
    <row r="62" spans="1:13" ht="12.75" customHeight="1" x14ac:dyDescent="0.25">
      <c r="A62" s="5" t="s">
        <v>29</v>
      </c>
      <c r="B62" s="10">
        <f t="shared" ref="B62:B71" si="21">+C62+D62+E62</f>
        <v>262</v>
      </c>
      <c r="C62" s="25">
        <v>168</v>
      </c>
      <c r="D62" s="25">
        <v>40</v>
      </c>
      <c r="E62" s="25">
        <v>54</v>
      </c>
      <c r="F62" s="10">
        <f t="shared" ref="F62:F71" si="22">+G62+H62+I62</f>
        <v>30</v>
      </c>
      <c r="G62" s="11">
        <v>0</v>
      </c>
      <c r="H62" s="11">
        <v>30</v>
      </c>
      <c r="I62" s="11">
        <v>0</v>
      </c>
      <c r="J62" s="29">
        <f>((F62/B62)-1)*100</f>
        <v>-88.549618320610691</v>
      </c>
      <c r="K62" s="31"/>
      <c r="L62" s="6"/>
    </row>
    <row r="63" spans="1:13" ht="12.75" customHeight="1" x14ac:dyDescent="0.25">
      <c r="A63" s="5" t="s">
        <v>39</v>
      </c>
      <c r="B63" s="10">
        <f t="shared" si="21"/>
        <v>13210</v>
      </c>
      <c r="C63" s="25">
        <v>8843</v>
      </c>
      <c r="D63" s="25">
        <v>3480</v>
      </c>
      <c r="E63" s="25">
        <v>887</v>
      </c>
      <c r="F63" s="10">
        <f t="shared" si="22"/>
        <v>13515</v>
      </c>
      <c r="G63" s="11">
        <v>1826</v>
      </c>
      <c r="H63" s="11">
        <v>11595</v>
      </c>
      <c r="I63" s="11">
        <v>94</v>
      </c>
      <c r="J63" s="29">
        <f t="shared" si="11"/>
        <v>2.3088569265707903</v>
      </c>
      <c r="K63" s="31"/>
      <c r="L63" s="6"/>
      <c r="M63" s="20"/>
    </row>
    <row r="64" spans="1:13" ht="12.75" customHeight="1" x14ac:dyDescent="0.25">
      <c r="A64" s="5" t="s">
        <v>11</v>
      </c>
      <c r="B64" s="10">
        <f t="shared" si="21"/>
        <v>748</v>
      </c>
      <c r="C64" s="25">
        <v>681</v>
      </c>
      <c r="D64" s="25">
        <v>0</v>
      </c>
      <c r="E64" s="25">
        <v>67</v>
      </c>
      <c r="F64" s="10">
        <f t="shared" si="22"/>
        <v>408</v>
      </c>
      <c r="G64" s="11">
        <v>0</v>
      </c>
      <c r="H64" s="11">
        <v>0</v>
      </c>
      <c r="I64" s="11">
        <v>408</v>
      </c>
      <c r="J64" s="29">
        <f t="shared" si="11"/>
        <v>-45.45454545454546</v>
      </c>
      <c r="K64" s="31"/>
      <c r="L64" s="6"/>
    </row>
    <row r="65" spans="1:12" ht="12.75" customHeight="1" x14ac:dyDescent="0.25">
      <c r="A65" s="5" t="s">
        <v>12</v>
      </c>
      <c r="B65" s="10">
        <f t="shared" si="21"/>
        <v>9713</v>
      </c>
      <c r="C65" s="25">
        <v>7411</v>
      </c>
      <c r="D65" s="25">
        <v>2018</v>
      </c>
      <c r="E65" s="25">
        <v>284</v>
      </c>
      <c r="F65" s="10">
        <f t="shared" si="22"/>
        <v>1829</v>
      </c>
      <c r="G65" s="11">
        <v>538</v>
      </c>
      <c r="H65" s="11">
        <v>1291</v>
      </c>
      <c r="I65" s="11">
        <v>0</v>
      </c>
      <c r="J65" s="29">
        <f t="shared" si="11"/>
        <v>-81.169566560280032</v>
      </c>
      <c r="K65" s="31"/>
      <c r="L65" s="6"/>
    </row>
    <row r="66" spans="1:12" ht="12.75" customHeight="1" x14ac:dyDescent="0.25">
      <c r="A66" s="5" t="s">
        <v>13</v>
      </c>
      <c r="B66" s="10">
        <f t="shared" si="21"/>
        <v>1707</v>
      </c>
      <c r="C66" s="25">
        <v>0</v>
      </c>
      <c r="D66" s="25">
        <v>0</v>
      </c>
      <c r="E66" s="25">
        <v>1707</v>
      </c>
      <c r="F66" s="10">
        <f t="shared" si="22"/>
        <v>0</v>
      </c>
      <c r="G66" s="11">
        <v>0</v>
      </c>
      <c r="H66" s="11">
        <v>0</v>
      </c>
      <c r="I66" s="11">
        <v>0</v>
      </c>
      <c r="J66" s="29">
        <f t="shared" si="11"/>
        <v>-100</v>
      </c>
      <c r="K66" s="31"/>
      <c r="L66" s="6"/>
    </row>
    <row r="67" spans="1:12" ht="12.75" customHeight="1" x14ac:dyDescent="0.25">
      <c r="A67" s="5" t="s">
        <v>14</v>
      </c>
      <c r="B67" s="10">
        <f t="shared" si="21"/>
        <v>618</v>
      </c>
      <c r="C67" s="25">
        <v>0</v>
      </c>
      <c r="D67" s="25">
        <v>437</v>
      </c>
      <c r="E67" s="25">
        <v>181</v>
      </c>
      <c r="F67" s="10">
        <f t="shared" si="22"/>
        <v>1182</v>
      </c>
      <c r="G67" s="11">
        <v>1057</v>
      </c>
      <c r="H67" s="11">
        <v>0</v>
      </c>
      <c r="I67" s="11">
        <v>125</v>
      </c>
      <c r="J67" s="29">
        <f t="shared" si="11"/>
        <v>91.262135922330103</v>
      </c>
      <c r="K67" s="31"/>
      <c r="L67" s="6"/>
    </row>
    <row r="68" spans="1:12" ht="12.75" customHeight="1" x14ac:dyDescent="0.25">
      <c r="A68" s="5" t="s">
        <v>16</v>
      </c>
      <c r="B68" s="27">
        <v>0</v>
      </c>
      <c r="C68" s="25">
        <v>0</v>
      </c>
      <c r="D68" s="25">
        <v>0</v>
      </c>
      <c r="E68" s="25">
        <v>0</v>
      </c>
      <c r="F68" s="10">
        <f t="shared" si="22"/>
        <v>3479</v>
      </c>
      <c r="G68" s="11">
        <v>3125</v>
      </c>
      <c r="H68" s="11">
        <v>354</v>
      </c>
      <c r="I68" s="11">
        <v>0</v>
      </c>
      <c r="J68" s="30" t="s">
        <v>24</v>
      </c>
      <c r="K68" s="31"/>
      <c r="L68" s="6"/>
    </row>
    <row r="69" spans="1:12" ht="12.75" customHeight="1" x14ac:dyDescent="0.25">
      <c r="A69" s="5" t="s">
        <v>17</v>
      </c>
      <c r="B69" s="10">
        <f t="shared" si="21"/>
        <v>49</v>
      </c>
      <c r="C69" s="25">
        <v>0</v>
      </c>
      <c r="D69" s="25">
        <v>49</v>
      </c>
      <c r="E69" s="25">
        <v>0</v>
      </c>
      <c r="F69" s="10">
        <f t="shared" si="22"/>
        <v>11</v>
      </c>
      <c r="G69" s="11">
        <v>0</v>
      </c>
      <c r="H69" s="11">
        <v>0</v>
      </c>
      <c r="I69" s="11">
        <v>11</v>
      </c>
      <c r="J69" s="29">
        <f t="shared" si="11"/>
        <v>-77.551020408163268</v>
      </c>
      <c r="K69" s="31"/>
      <c r="L69" s="6"/>
    </row>
    <row r="70" spans="1:12" ht="12.75" customHeight="1" x14ac:dyDescent="0.25">
      <c r="A70" s="5" t="s">
        <v>18</v>
      </c>
      <c r="B70" s="10">
        <f t="shared" si="21"/>
        <v>3864</v>
      </c>
      <c r="C70" s="25">
        <v>0</v>
      </c>
      <c r="D70" s="25">
        <v>3864</v>
      </c>
      <c r="E70" s="25">
        <v>0</v>
      </c>
      <c r="F70" s="10">
        <f t="shared" si="22"/>
        <v>0</v>
      </c>
      <c r="G70" s="11">
        <v>0</v>
      </c>
      <c r="H70" s="11">
        <v>0</v>
      </c>
      <c r="I70" s="11">
        <v>0</v>
      </c>
      <c r="J70" s="29">
        <f t="shared" si="11"/>
        <v>-100</v>
      </c>
      <c r="K70" s="31"/>
      <c r="L70" s="6"/>
    </row>
    <row r="71" spans="1:12" ht="12.75" customHeight="1" x14ac:dyDescent="0.25">
      <c r="A71" s="7" t="s">
        <v>30</v>
      </c>
      <c r="B71" s="22">
        <f t="shared" si="21"/>
        <v>2629</v>
      </c>
      <c r="C71" s="41">
        <v>1368</v>
      </c>
      <c r="D71" s="41">
        <v>883</v>
      </c>
      <c r="E71" s="41">
        <v>378</v>
      </c>
      <c r="F71" s="22">
        <f t="shared" si="22"/>
        <v>6209</v>
      </c>
      <c r="G71" s="13">
        <v>2822</v>
      </c>
      <c r="H71" s="13">
        <v>2486</v>
      </c>
      <c r="I71" s="13">
        <v>901</v>
      </c>
      <c r="J71" s="28">
        <f t="shared" si="11"/>
        <v>136.17344998098139</v>
      </c>
      <c r="K71" s="19"/>
      <c r="L71" s="6"/>
    </row>
    <row r="72" spans="1:12" ht="18.75" customHeight="1" x14ac:dyDescent="0.25">
      <c r="A72" s="32" t="s">
        <v>40</v>
      </c>
      <c r="D72" s="8"/>
      <c r="E72" s="6"/>
      <c r="K72" s="6"/>
      <c r="L72" s="6"/>
    </row>
    <row r="73" spans="1:12" ht="12.95" customHeight="1" x14ac:dyDescent="0.25">
      <c r="A73" s="32" t="s">
        <v>41</v>
      </c>
      <c r="D73" s="8"/>
      <c r="E73" s="6"/>
      <c r="K73" s="6"/>
      <c r="L73" s="6"/>
    </row>
    <row r="74" spans="1:12" ht="14.45" customHeight="1" x14ac:dyDescent="0.25">
      <c r="A74" s="17" t="s">
        <v>25</v>
      </c>
      <c r="D74" s="8"/>
      <c r="E74" s="6"/>
      <c r="K74" s="6"/>
      <c r="L74" s="6"/>
    </row>
    <row r="75" spans="1:12" ht="14.45" customHeight="1" x14ac:dyDescent="0.25">
      <c r="A75" s="17" t="s">
        <v>26</v>
      </c>
      <c r="K75" s="6"/>
      <c r="L75" s="6"/>
    </row>
    <row r="76" spans="1:12" ht="14.45" customHeight="1" x14ac:dyDescent="0.25">
      <c r="A76" s="17" t="s">
        <v>34</v>
      </c>
      <c r="K76" s="6"/>
      <c r="L76" s="6"/>
    </row>
    <row r="77" spans="1:12" ht="12.95" customHeight="1" x14ac:dyDescent="0.25">
      <c r="A77" s="17" t="s">
        <v>31</v>
      </c>
      <c r="K77" s="6"/>
      <c r="L77" s="6"/>
    </row>
    <row r="78" spans="1:12" ht="14.45" customHeight="1" x14ac:dyDescent="0.25">
      <c r="A78" s="17" t="s">
        <v>32</v>
      </c>
      <c r="K78" s="6"/>
      <c r="L78" s="6"/>
    </row>
    <row r="79" spans="1:12" ht="14.45" customHeight="1" x14ac:dyDescent="0.25">
      <c r="A79" s="17" t="s">
        <v>33</v>
      </c>
      <c r="K79" s="6"/>
      <c r="L79" s="6"/>
    </row>
    <row r="80" spans="1:12" ht="14.45" customHeight="1" x14ac:dyDescent="0.25">
      <c r="A80" s="17" t="s">
        <v>27</v>
      </c>
      <c r="K80" s="6"/>
      <c r="L80" s="6"/>
    </row>
    <row r="81" spans="1:12" ht="14.45" customHeight="1" x14ac:dyDescent="0.25">
      <c r="A81" s="16" t="s">
        <v>28</v>
      </c>
      <c r="K81" s="6"/>
      <c r="L81" s="6"/>
    </row>
    <row r="82" spans="1:12" x14ac:dyDescent="0.25">
      <c r="K82" s="6"/>
      <c r="L82" s="6"/>
    </row>
    <row r="83" spans="1:12" x14ac:dyDescent="0.25">
      <c r="K83" s="6"/>
      <c r="L83" s="6"/>
    </row>
  </sheetData>
  <mergeCells count="13">
    <mergeCell ref="J8:J10"/>
    <mergeCell ref="C10:E10"/>
    <mergeCell ref="G10:I10"/>
    <mergeCell ref="A1:J1"/>
    <mergeCell ref="A2:J2"/>
    <mergeCell ref="A3:J3"/>
    <mergeCell ref="A5:J5"/>
    <mergeCell ref="A6:J6"/>
    <mergeCell ref="A8:A10"/>
    <mergeCell ref="B8:B10"/>
    <mergeCell ref="C8:E8"/>
    <mergeCell ref="F8:F10"/>
    <mergeCell ref="G8:I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9" orientation="portrait" r:id="rId1"/>
  <ignoredErrors>
    <ignoredError sqref="B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  </vt:lpstr>
      <vt:lpstr>'Cuadro 1 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EDILSA VASQUEZ</dc:creator>
  <cp:lastModifiedBy>EDILSA VASQUEZ</cp:lastModifiedBy>
  <cp:lastPrinted>2026-07-16T16:18:39Z</cp:lastPrinted>
  <dcterms:created xsi:type="dcterms:W3CDTF">2025-07-31T16:37:41Z</dcterms:created>
  <dcterms:modified xsi:type="dcterms:W3CDTF">2026-07-22T14:58:29Z</dcterms:modified>
</cp:coreProperties>
</file>